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9040" windowHeight="16440"/>
  </bookViews>
  <sheets>
    <sheet name="Sheet1" sheetId="1" r:id="rId1"/>
  </sheets>
  <definedNames>
    <definedName name="_xlnm.Print_Area" localSheetId="0">Sheet1!$A$1:$F$15</definedName>
    <definedName name="skupaj">Sheet1!$A$12:$F$15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" i="1" l="1"/>
  <c r="F7" i="1" s="1"/>
  <c r="G10" i="1"/>
  <c r="F10" i="1" s="1"/>
  <c r="G9" i="1"/>
  <c r="F9" i="1" s="1"/>
  <c r="G8" i="1"/>
  <c r="F8" i="1" s="1"/>
  <c r="G6" i="1"/>
  <c r="F6" i="1" s="1"/>
  <c r="G14" i="1"/>
  <c r="F12" i="1" l="1"/>
  <c r="F13" i="1" s="1"/>
  <c r="F14" i="1" s="1"/>
</calcChain>
</file>

<file path=xl/sharedStrings.xml><?xml version="1.0" encoding="utf-8"?>
<sst xmlns="http://schemas.openxmlformats.org/spreadsheetml/2006/main" count="21" uniqueCount="20">
  <si>
    <t>KOS</t>
  </si>
  <si>
    <t>SKUPAJ:</t>
  </si>
  <si>
    <t>SKUPAJ Z DDV:</t>
  </si>
  <si>
    <t>CENA/kos</t>
  </si>
  <si>
    <t>CENA/kpl</t>
  </si>
  <si>
    <t>22 % DDV</t>
  </si>
  <si>
    <t>1.</t>
  </si>
  <si>
    <t>2.</t>
  </si>
  <si>
    <t>3.</t>
  </si>
  <si>
    <t>4.</t>
  </si>
  <si>
    <t>5.</t>
  </si>
  <si>
    <t>PROJEKTNA NALOGA:</t>
  </si>
  <si>
    <t>PONUDBA:</t>
  </si>
  <si>
    <t>Ves v projektu uporabljen les je termično obdelan sibirski macesen.</t>
  </si>
  <si>
    <t>Dobava in montaža obloge obstoječe kovinske kletke 6000 x 4000 x 2100 mm z letvicami sibirski macesen (letvice), dobava in montaža strehe in žleba, dobava in montaža enokrilnih vrat.</t>
  </si>
  <si>
    <r>
      <rPr>
        <b/>
        <sz val="10"/>
        <color theme="1"/>
        <rFont val="Calibri Light"/>
        <family val="2"/>
        <charset val="238"/>
        <scheme val="major"/>
      </rPr>
      <t>izdelava obrob in odtokov strehe</t>
    </r>
    <r>
      <rPr>
        <sz val="10"/>
        <color theme="1"/>
        <rFont val="Calibri Light"/>
        <family val="2"/>
        <charset val="238"/>
        <scheme val="major"/>
      </rPr>
      <t xml:space="preserve"> (žleb na zadnji strani dolžine 6000 mm speljan v desno iz frontalnega kota pogleda), Obroba gladka r.š. 200 mm, in r.š. 312 mm, Žleb 28 antracit, Zaključek 28 antracit, kotliček 28/80 antracit, Kljuka 28 antracit</t>
    </r>
  </si>
  <si>
    <r>
      <rPr>
        <b/>
        <sz val="10"/>
        <color theme="1"/>
        <rFont val="Calibri Light"/>
        <family val="2"/>
        <charset val="238"/>
        <scheme val="major"/>
      </rPr>
      <t>strešna mrežasta konstrukcija:</t>
    </r>
    <r>
      <rPr>
        <sz val="10"/>
        <color theme="1"/>
        <rFont val="Calibri Light"/>
        <family val="2"/>
        <charset val="238"/>
        <scheme val="major"/>
      </rPr>
      <t xml:space="preserve"> 2 x primarna lega 6000 mm, jeklo, prašno barvano, H 140, prednja lega podložena z leseno lego prerez 60 x 60 mm v dolžini 6000 mm, nameščena na obstoječo kovinsko kletko 6000x 4000 mm, 7 x sekundarni špirovci, jeklo, prašno barvano, H 120, razmak med špirovci 1000 mm.</t>
    </r>
  </si>
  <si>
    <r>
      <rPr>
        <b/>
        <sz val="10"/>
        <color theme="1"/>
        <rFont val="Calibri Light"/>
        <family val="2"/>
        <charset val="238"/>
        <scheme val="major"/>
      </rPr>
      <t>izdelava enokrilnih vrat</t>
    </r>
    <r>
      <rPr>
        <sz val="10"/>
        <color theme="1"/>
        <rFont val="Calibri Light"/>
        <family val="2"/>
        <charset val="238"/>
        <scheme val="major"/>
      </rPr>
      <t xml:space="preserve"> v obstoječo kovinsko kletko s pripravo odprtine, 1200 x 2000 mm, na prednji strani 80 cm od desnega roba kletke, dobava in montaža kovinske podkonstrukcije nosilni okvir vrat, jeklo škatlast profil 40 x 40 mm, vrata obložena z letvami sibirkega macesna prereza 60 x 22 mm </t>
    </r>
    <r>
      <rPr>
        <sz val="10"/>
        <rFont val="Calibri Light"/>
        <family val="2"/>
        <charset val="238"/>
        <scheme val="major"/>
      </rPr>
      <t>(kot v točki 4 ), dobava in montaža ključavnice za zaklep</t>
    </r>
    <r>
      <rPr>
        <sz val="10"/>
        <color rgb="FFFF0000"/>
        <rFont val="Calibri Light"/>
        <family val="2"/>
        <charset val="238"/>
        <scheme val="major"/>
      </rPr>
      <t xml:space="preserve"> </t>
    </r>
    <r>
      <rPr>
        <sz val="10"/>
        <color theme="1"/>
        <rFont val="Calibri Light"/>
        <family val="2"/>
        <charset val="238"/>
        <scheme val="major"/>
      </rPr>
      <t>- zagotoviti videz kontinuiranosti s fasado</t>
    </r>
  </si>
  <si>
    <r>
      <rPr>
        <b/>
        <sz val="10"/>
        <color theme="1"/>
        <rFont val="Calibri Light"/>
        <family val="2"/>
        <charset val="238"/>
        <scheme val="major"/>
      </rPr>
      <t>strešna pločevina</t>
    </r>
    <r>
      <rPr>
        <sz val="10"/>
        <color theme="1"/>
        <rFont val="Calibri Light"/>
        <family val="2"/>
        <charset val="238"/>
        <scheme val="major"/>
      </rPr>
      <t xml:space="preserve"> Bratex T-18 Standard gladka, Filc Bratex, vijačeno z vijaki 4,8x35 7016,  cca. 28 m2</t>
    </r>
  </si>
  <si>
    <r>
      <rPr>
        <b/>
        <sz val="10"/>
        <color theme="1"/>
        <rFont val="Calibri Light"/>
        <family val="2"/>
        <charset val="238"/>
        <scheme val="major"/>
      </rPr>
      <t>obloga kovinske kletke za shranjevanje plovil</t>
    </r>
    <r>
      <rPr>
        <sz val="10"/>
        <color theme="1"/>
        <rFont val="Calibri Light"/>
        <family val="2"/>
        <charset val="238"/>
        <scheme val="major"/>
      </rPr>
      <t xml:space="preserve"> z letvami sibirskega macesna, horizintalna postavitev letev, presek letev 60 x 22 mm po celotnem obodu, razmak med letvami 10 mm, bruto površina cca. 42 m2, vključno z dobavo in montažo podkonstrukcije za letve iz L profilov, dimenzija profilov 50 x 50 mm, dolžina 2100 mm, vertikalno vijačeni v obstoječo kovinsko kletko na razdalji 1000 mm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</si>
</sst>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5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sz val="10"/>
      <color rgb="FFFF000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/>
    <xf numFmtId="0" fontId="1" fillId="0" borderId="0" xfId="0" applyFont="1"/>
    <xf numFmtId="2" fontId="1" fillId="0" borderId="0" xfId="0" applyNumberFormat="1" applyFont="1"/>
    <xf numFmtId="0" fontId="1" fillId="0" borderId="0" xfId="0" applyFont="1" applyAlignment="1">
      <alignment wrapText="1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64" fontId="1" fillId="0" borderId="0" xfId="0" applyNumberFormat="1" applyFont="1" applyBorder="1" applyAlignment="1">
      <alignment horizontal="right"/>
    </xf>
    <xf numFmtId="0" fontId="1" fillId="0" borderId="0" xfId="0" applyFont="1" applyFill="1" applyBorder="1" applyAlignment="1">
      <alignment wrapText="1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center" wrapText="1"/>
    </xf>
    <xf numFmtId="164" fontId="1" fillId="0" borderId="0" xfId="0" applyNumberFormat="1" applyFont="1" applyBorder="1" applyAlignment="1">
      <alignment horizontal="center" wrapText="1"/>
    </xf>
    <xf numFmtId="164" fontId="1" fillId="0" borderId="0" xfId="0" applyNumberFormat="1" applyFont="1" applyBorder="1" applyAlignment="1">
      <alignment horizontal="right" wrapText="1"/>
    </xf>
    <xf numFmtId="0" fontId="1" fillId="0" borderId="0" xfId="0" applyFont="1" applyFill="1" applyBorder="1"/>
    <xf numFmtId="164" fontId="1" fillId="0" borderId="0" xfId="0" applyNumberFormat="1" applyFont="1" applyBorder="1" applyAlignment="1">
      <alignment horizontal="center"/>
    </xf>
    <xf numFmtId="0" fontId="2" fillId="0" borderId="0" xfId="0" applyFont="1" applyProtection="1">
      <protection locked="0"/>
    </xf>
    <xf numFmtId="2" fontId="2" fillId="0" borderId="0" xfId="0" applyNumberFormat="1" applyFont="1" applyProtection="1">
      <protection locked="0"/>
    </xf>
    <xf numFmtId="164" fontId="2" fillId="0" borderId="0" xfId="0" applyNumberFormat="1" applyFont="1" applyAlignment="1" applyProtection="1">
      <alignment horizontal="right"/>
      <protection locked="0"/>
    </xf>
    <xf numFmtId="0" fontId="1" fillId="0" borderId="0" xfId="0" applyFont="1" applyProtection="1">
      <protection locked="0"/>
    </xf>
    <xf numFmtId="0" fontId="1" fillId="0" borderId="0" xfId="0" applyFont="1" applyBorder="1" applyProtection="1">
      <protection locked="0"/>
    </xf>
    <xf numFmtId="0" fontId="1" fillId="0" borderId="1" xfId="0" applyFont="1" applyBorder="1" applyProtection="1">
      <protection locked="0"/>
    </xf>
    <xf numFmtId="2" fontId="1" fillId="0" borderId="1" xfId="0" applyNumberFormat="1" applyFont="1" applyBorder="1" applyProtection="1">
      <protection locked="0"/>
    </xf>
    <xf numFmtId="164" fontId="1" fillId="0" borderId="1" xfId="0" applyNumberFormat="1" applyFont="1" applyBorder="1" applyAlignment="1" applyProtection="1">
      <alignment horizontal="right"/>
      <protection locked="0"/>
    </xf>
    <xf numFmtId="164" fontId="2" fillId="0" borderId="2" xfId="0" applyNumberFormat="1" applyFont="1" applyBorder="1" applyAlignment="1" applyProtection="1">
      <alignment horizontal="right"/>
      <protection locked="0"/>
    </xf>
    <xf numFmtId="2" fontId="1" fillId="0" borderId="0" xfId="0" applyNumberFormat="1" applyFont="1" applyProtection="1">
      <protection locked="0"/>
    </xf>
    <xf numFmtId="0" fontId="2" fillId="0" borderId="0" xfId="0" applyFont="1"/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>
      <alignment vertical="top"/>
    </xf>
    <xf numFmtId="0" fontId="2" fillId="0" borderId="0" xfId="0" applyFont="1" applyBorder="1" applyAlignment="1">
      <alignment vertical="top"/>
    </xf>
    <xf numFmtId="0" fontId="2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0" fontId="2" fillId="0" borderId="0" xfId="0" applyFont="1" applyAlignment="1"/>
    <xf numFmtId="2" fontId="2" fillId="0" borderId="0" xfId="0" applyNumberFormat="1" applyFont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abSelected="1" view="pageLayout" zoomScale="89" zoomScaleNormal="100" zoomScalePageLayoutView="89" workbookViewId="0">
      <selection activeCell="G6" activeCellId="1" sqref="G6:G13 G1:G6"/>
    </sheetView>
  </sheetViews>
  <sheetFormatPr defaultColWidth="8.7109375" defaultRowHeight="12.75" x14ac:dyDescent="0.2"/>
  <cols>
    <col min="1" max="1" width="2.85546875" style="27" customWidth="1"/>
    <col min="2" max="2" width="35" style="2" customWidth="1"/>
    <col min="3" max="3" width="14" style="2" customWidth="1"/>
    <col min="4" max="4" width="4.42578125" style="2" customWidth="1"/>
    <col min="5" max="5" width="10" style="3" customWidth="1"/>
    <col min="6" max="6" width="13.140625" style="3" customWidth="1"/>
    <col min="7" max="7" width="10.42578125" style="2" customWidth="1"/>
    <col min="8" max="16384" width="8.7109375" style="2"/>
  </cols>
  <sheetData>
    <row r="1" spans="1:7" s="25" customFormat="1" ht="12.95" x14ac:dyDescent="0.3">
      <c r="A1" s="27"/>
      <c r="B1" s="34" t="s">
        <v>11</v>
      </c>
      <c r="E1" s="35"/>
      <c r="F1" s="35"/>
    </row>
    <row r="2" spans="1:7" ht="51.95" customHeight="1" x14ac:dyDescent="0.2">
      <c r="B2" s="4" t="s">
        <v>14</v>
      </c>
    </row>
    <row r="3" spans="1:7" x14ac:dyDescent="0.2">
      <c r="B3" s="1" t="s">
        <v>13</v>
      </c>
    </row>
    <row r="5" spans="1:7" s="25" customFormat="1" ht="12.95" x14ac:dyDescent="0.3">
      <c r="A5" s="28"/>
      <c r="B5" s="31" t="s">
        <v>12</v>
      </c>
      <c r="C5" s="31"/>
      <c r="D5" s="32" t="s">
        <v>0</v>
      </c>
      <c r="E5" s="33" t="s">
        <v>3</v>
      </c>
      <c r="F5" s="33" t="s">
        <v>4</v>
      </c>
      <c r="G5" s="33" t="s">
        <v>4</v>
      </c>
    </row>
    <row r="6" spans="1:7" s="4" customFormat="1" ht="132" customHeight="1" x14ac:dyDescent="0.2">
      <c r="A6" s="29" t="s">
        <v>6</v>
      </c>
      <c r="B6" s="8" t="s">
        <v>16</v>
      </c>
      <c r="C6" s="9"/>
      <c r="D6" s="10">
        <v>1</v>
      </c>
      <c r="E6" s="11"/>
      <c r="F6" s="12" t="str">
        <f t="shared" ref="F6" si="0">IF((OR(G6&lt;0,G6&gt;0)),G6,"")</f>
        <v/>
      </c>
      <c r="G6" s="4">
        <f t="shared" ref="G6" si="1">TRUNC(IF(AND(ISNUMBER(D6),ISNUMBER(E6)),D6*E6,0),2)</f>
        <v>0</v>
      </c>
    </row>
    <row r="7" spans="1:7" s="4" customFormat="1" ht="37.5" customHeight="1" x14ac:dyDescent="0.2">
      <c r="A7" s="29" t="s">
        <v>7</v>
      </c>
      <c r="B7" s="8" t="s">
        <v>18</v>
      </c>
      <c r="C7" s="9"/>
      <c r="D7" s="10">
        <v>1</v>
      </c>
      <c r="E7" s="11"/>
      <c r="F7" s="12" t="str">
        <f t="shared" ref="F7" si="2">IF((OR(G7&lt;0,G7&gt;0)),G7,"")</f>
        <v/>
      </c>
      <c r="G7" s="4">
        <f t="shared" ref="G7" si="3">TRUNC(IF(AND(ISNUMBER(D7),ISNUMBER(E7)),D7*E7,0),2)</f>
        <v>0</v>
      </c>
    </row>
    <row r="8" spans="1:7" s="4" customFormat="1" ht="76.5" x14ac:dyDescent="0.2">
      <c r="A8" s="29" t="s">
        <v>8</v>
      </c>
      <c r="B8" s="8" t="s">
        <v>15</v>
      </c>
      <c r="C8" s="9"/>
      <c r="D8" s="10">
        <v>1</v>
      </c>
      <c r="E8" s="11"/>
      <c r="F8" s="12" t="str">
        <f t="shared" ref="F8" si="4">IF((OR(G8&lt;0,G8&gt;0)),G8,"")</f>
        <v/>
      </c>
      <c r="G8" s="4">
        <f t="shared" ref="G8" si="5">TRUNC(IF(AND(ISNUMBER(D8),ISNUMBER(E8)),D8*E8,0),2)</f>
        <v>0</v>
      </c>
    </row>
    <row r="9" spans="1:7" s="4" customFormat="1" ht="135.75" customHeight="1" x14ac:dyDescent="0.2">
      <c r="A9" s="29" t="s">
        <v>9</v>
      </c>
      <c r="B9" s="8" t="s">
        <v>19</v>
      </c>
      <c r="C9" s="9"/>
      <c r="D9" s="10">
        <v>1</v>
      </c>
      <c r="E9" s="11"/>
      <c r="F9" s="12" t="str">
        <f t="shared" ref="F9" si="6">IF((OR(G9&lt;0,G9&gt;0)),G9,"")</f>
        <v/>
      </c>
      <c r="G9" s="4">
        <f t="shared" ref="G9" si="7">TRUNC(IF(AND(ISNUMBER(D9),ISNUMBER(E9)),D9*E9,0),2)</f>
        <v>0</v>
      </c>
    </row>
    <row r="10" spans="1:7" s="4" customFormat="1" ht="127.5" x14ac:dyDescent="0.2">
      <c r="A10" s="29" t="s">
        <v>10</v>
      </c>
      <c r="B10" s="8" t="s">
        <v>17</v>
      </c>
      <c r="C10" s="9"/>
      <c r="D10" s="10">
        <v>1</v>
      </c>
      <c r="E10" s="11"/>
      <c r="F10" s="12" t="str">
        <f t="shared" ref="F10" si="8">IF((OR(G10&lt;0,G10&gt;0)),G10,"")</f>
        <v/>
      </c>
      <c r="G10" s="4">
        <f t="shared" ref="G10" si="9">TRUNC(IF(AND(ISNUMBER(D10),ISNUMBER(E10)),D10*E10,0),2)</f>
        <v>0</v>
      </c>
    </row>
    <row r="11" spans="1:7" ht="15" customHeight="1" x14ac:dyDescent="0.3">
      <c r="A11" s="30"/>
      <c r="B11" s="13"/>
      <c r="C11" s="5"/>
      <c r="D11" s="6"/>
      <c r="E11" s="14"/>
      <c r="F11" s="7"/>
    </row>
    <row r="12" spans="1:7" ht="15" customHeight="1" x14ac:dyDescent="0.3">
      <c r="A12" s="26"/>
      <c r="B12" s="15"/>
      <c r="C12" s="15" t="s">
        <v>1</v>
      </c>
      <c r="D12" s="15"/>
      <c r="E12" s="16"/>
      <c r="F12" s="17">
        <f>SUM(F6:F10)</f>
        <v>0</v>
      </c>
    </row>
    <row r="13" spans="1:7" ht="15" customHeight="1" thickBot="1" x14ac:dyDescent="0.35">
      <c r="A13" s="26"/>
      <c r="B13" s="19"/>
      <c r="C13" s="20" t="s">
        <v>5</v>
      </c>
      <c r="D13" s="20"/>
      <c r="E13" s="21"/>
      <c r="F13" s="22" t="e">
        <f>F12*#REF!</f>
        <v>#REF!</v>
      </c>
    </row>
    <row r="14" spans="1:7" ht="16.5" customHeight="1" thickBot="1" x14ac:dyDescent="0.35">
      <c r="A14" s="26"/>
      <c r="B14" s="15"/>
      <c r="C14" s="15" t="s">
        <v>2</v>
      </c>
      <c r="D14" s="15"/>
      <c r="E14" s="16"/>
      <c r="F14" s="23" t="e">
        <f>F12+F13</f>
        <v>#REF!</v>
      </c>
      <c r="G14" s="2">
        <f>TRUNC(IF(AND(ISNUMBER(#REF!),ISNUMBER(#REF!)),#REF!*#REF!,0),2)</f>
        <v>0</v>
      </c>
    </row>
    <row r="15" spans="1:7" ht="16.5" customHeight="1" thickTop="1" x14ac:dyDescent="0.3">
      <c r="A15" s="26"/>
      <c r="B15" s="18"/>
      <c r="C15" s="18"/>
      <c r="D15" s="18"/>
      <c r="E15" s="24"/>
      <c r="F15" s="24"/>
    </row>
    <row r="16" spans="1:7" ht="16.5" customHeight="1" x14ac:dyDescent="0.3"/>
    <row r="17" spans="1:6" s="25" customFormat="1" ht="12.95" x14ac:dyDescent="0.3">
      <c r="A17" s="27"/>
      <c r="B17" s="2"/>
      <c r="C17" s="2"/>
      <c r="D17" s="2"/>
      <c r="E17" s="3"/>
      <c r="F17" s="3"/>
    </row>
  </sheetData>
  <sortState ref="A37:G46">
    <sortCondition sortBy="icon" ref="F46"/>
  </sortState>
  <dataConsolidate/>
  <pageMargins left="0.70866141732283472" right="0.70866141732283472" top="0.97916666666666663" bottom="1.0629921259842521" header="0.31496062992125984" footer="0.31496062992125984"/>
  <pageSetup orientation="portrait" r:id="rId1"/>
  <headerFooter>
    <oddHeader xml:space="preserve">&amp;LSHRAMBA ZA PLOVILA
Mestna plaža
Zavod Novo mesto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2</vt:i4>
      </vt:variant>
    </vt:vector>
  </HeadingPairs>
  <TitlesOfParts>
    <vt:vector size="3" baseType="lpstr">
      <vt:lpstr>Sheet1</vt:lpstr>
      <vt:lpstr>Sheet1!Področje_tiskanja</vt:lpstr>
      <vt:lpstr>skupaj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Uporabnik</dc:creator>
  <cp:lastModifiedBy>Uporabnik</cp:lastModifiedBy>
  <cp:lastPrinted>2020-03-10T14:37:47Z</cp:lastPrinted>
  <dcterms:created xsi:type="dcterms:W3CDTF">2016-04-16T19:12:38Z</dcterms:created>
  <dcterms:modified xsi:type="dcterms:W3CDTF">2021-03-30T12:04:25Z</dcterms:modified>
</cp:coreProperties>
</file>